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<sst xmlns="http://schemas.openxmlformats.org/spreadsheetml/2006/main" count="388" uniqueCount="78">
  <si>
    <t>Курсаткичлар номи
Наименование показателя</t>
  </si>
  <si>
    <t>Сатр
раками
№ строк</t>
  </si>
  <si>
    <t>Даромадлар
(фойда)
Доходы 
(прибыль)</t>
  </si>
  <si>
    <t>Харажатлар
(зарар)
Расходы
(убыток)</t>
  </si>
  <si>
    <t>1</t>
  </si>
  <si>
    <t>2</t>
  </si>
  <si>
    <t>5</t>
  </si>
  <si>
    <t>6</t>
  </si>
  <si>
    <t>Махсулот (товар, иш, хизмат) ларни сотишдан соф тушум
Чистая выручка от реализации продукции (товаров, 
работ и услуг)</t>
  </si>
  <si>
    <t>010</t>
  </si>
  <si>
    <t>Х</t>
  </si>
  <si>
    <t>020</t>
  </si>
  <si>
    <t xml:space="preserve">               </t>
  </si>
  <si>
    <t>Махсулот (товар, иш ва хизмат)ларни сотишнинг ялпи
фойдаси (зарари) (сатр.010-020)
Валовая прибыль (убыток) от реализации продукции (товаров,
работ и услуг) (стр.010-020)</t>
  </si>
  <si>
    <t>030</t>
  </si>
  <si>
    <t>Давр харажатлари, жами (стр.050+060+070+080), шу жум.:
Расходы периода, всего (стр.050+060+070+080), в том числе:</t>
  </si>
  <si>
    <t>040</t>
  </si>
  <si>
    <t>Сотиш харажатлари
Расходы по реализации</t>
  </si>
  <si>
    <t>050</t>
  </si>
  <si>
    <t>Маъмурий харажатлар
Адинистративные расходы</t>
  </si>
  <si>
    <t>060</t>
  </si>
  <si>
    <t>Бошка операцион харажатлар
Прочие операционные расходы</t>
  </si>
  <si>
    <t>070</t>
  </si>
  <si>
    <t>Расходы отчетного периода, исключаемые из
налогооблагаемой базы в будущем</t>
  </si>
  <si>
    <t>080</t>
  </si>
  <si>
    <t>Асосий фаолиятнинг бошка даромадлари
Прочие доходы от основной деятельности</t>
  </si>
  <si>
    <t>090</t>
  </si>
  <si>
    <t>Асосий фаолиятнинг фойдаси (зарари) (сатр. 030-040+090)
Прибыль (убыток) от основной деятельности
(стр. 030-040+090)</t>
  </si>
  <si>
    <t>100</t>
  </si>
  <si>
    <t>Молиявий фаолиятнинг даромадлари, жами
(сатр. 120+130+140+150+160), шу жумладан:
Доходы от финансовой деятельности, всего
(стр.120+130+140+150+160), в том числе</t>
  </si>
  <si>
    <t>110</t>
  </si>
  <si>
    <t>Дивидендлар шаклидаги даромадлар
Доходы в виде дивидендов</t>
  </si>
  <si>
    <t>120</t>
  </si>
  <si>
    <t>Фоизлар шаклидаги даромадлар
Доходы в виде процентов</t>
  </si>
  <si>
    <t>130</t>
  </si>
  <si>
    <t>Узок муддатли ижара (молиявий лизинг) дан даромадлар
Доходы от долгосрочной аренды (финансовый лизинг)</t>
  </si>
  <si>
    <t>140</t>
  </si>
  <si>
    <t>Валюта курси фаркидан даромадлар
Доходы от валютных курсовых разниц</t>
  </si>
  <si>
    <t>150</t>
  </si>
  <si>
    <t>Молиявий фаолиятнинг бошка даромадлари
Прочие доходы от финансовой деятельности</t>
  </si>
  <si>
    <t>160</t>
  </si>
  <si>
    <t>Молиявий фаолият буйича харажатлар
(сатр. 180+190+200+210), шу жумладан:
Расходы по финансовой деятельности (стр. 180+190+200+210),
в том числе:</t>
  </si>
  <si>
    <t>170</t>
  </si>
  <si>
    <t>Фоизлар шаклидаги харажатлар
Расходы  в виде процентов</t>
  </si>
  <si>
    <t>180</t>
  </si>
  <si>
    <t>Узок муддатли ижара (молиявий лизинг) буйича фоизлар
шаклидаги харажатлар
Расходы в виде процентов по долгосрочной аренде
(финансовому лизингу)</t>
  </si>
  <si>
    <t>190</t>
  </si>
  <si>
    <t>Валюта курси фаркидан зарарлар
Убытки от валютных курсовых разниц</t>
  </si>
  <si>
    <t>200</t>
  </si>
  <si>
    <t>Молиявий фаолият буйича бошка харажатлар
Прочие расходы по финансовой деятельности</t>
  </si>
  <si>
    <t>210</t>
  </si>
  <si>
    <t>Умумхужалик фаолиятнинг фойдаси (зарари)
(сатр. 100+110-170)
Прибыль (убыток) от общественной деятельности
(стр. 100+110-170)</t>
  </si>
  <si>
    <t>220</t>
  </si>
  <si>
    <t>Фавкулоддаги фойда ва зарарлар
Черезвычайные прибыли и убытки</t>
  </si>
  <si>
    <t>230</t>
  </si>
  <si>
    <t>Прибыль (убыток) до уплаты налога на доходы (прибыль)
(стр.220+/-230)</t>
  </si>
  <si>
    <t>240</t>
  </si>
  <si>
    <t>Даромад (фойда) солиги
Налог на доходы (прибыль)</t>
  </si>
  <si>
    <t>250</t>
  </si>
  <si>
    <t>Фойдадан бошка соликлар ва йигимлар
Прочие налоги и сборы от прибыли</t>
  </si>
  <si>
    <t>260</t>
  </si>
  <si>
    <t>Хисобот  даврининг соф фойдаси (зарари) (сатр.240-250-260)
Чистая прибыль (убыток) отчетного периода (стр.240-250-260)</t>
  </si>
  <si>
    <t>270</t>
  </si>
  <si>
    <t>2 квартал 2011 г.</t>
  </si>
  <si>
    <t>3 квартал 2011 г.</t>
  </si>
  <si>
    <t>4 квартал 2011 г.</t>
  </si>
  <si>
    <t>1 квартал 2012 г.</t>
  </si>
  <si>
    <t>2 квартал 2012 г.</t>
  </si>
  <si>
    <t>3 квартал 2012 г.</t>
  </si>
  <si>
    <t>4 квартал 2012 г.</t>
  </si>
  <si>
    <t>1 квартал 2013 г.</t>
  </si>
  <si>
    <t>Сотилган махсулот (товар, иш ва хизмат)ларни таннархи
Себестоимость реализованной продукции (товаров, работ и
услуг)</t>
  </si>
  <si>
    <t>3 квартал 2021 г.</t>
  </si>
  <si>
    <t>За соответствующий период прошлого года</t>
  </si>
  <si>
    <t>102084.12</t>
  </si>
  <si>
    <t>73487.13</t>
  </si>
  <si>
    <t>298909.89</t>
  </si>
  <si>
    <t>196825.77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</si>
</sst>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.0_р_._-;\-* #,##0.0_р_._-;_-* &quot;-&quot;?_р_._-;_-@_-"/>
    <numFmt numFmtId="183" formatCode="#,##0.0"/>
    <numFmt numFmtId="184" formatCode="_-* #,##0.00_р_._-;\-* #,##0.00_р_._-;_-* &quot;-&quot;?_р_._-;_-@_-"/>
    <numFmt numFmtId="185" formatCode="_-* #,##0.0\ _₽_-;\-* #,##0.0\ _₽_-;_-* &quot;-&quot;?\ _₽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4">
    <font>
      <sz val="10"/>
      <name val="Arial Cyr"/>
      <family val="0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OpenSansRegul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33333"/>
      <name val="OpenSansRegula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2" fontId="4" fillId="0" borderId="10" xfId="0" applyNumberFormat="1" applyFont="1" applyBorder="1" applyAlignment="1" quotePrefix="1">
      <alignment horizontal="center" vertical="center"/>
    </xf>
    <xf numFmtId="183" fontId="0" fillId="0" borderId="10" xfId="0" applyNumberFormat="1" applyFont="1" applyBorder="1" applyAlignment="1">
      <alignment horizontal="center" vertical="center"/>
    </xf>
    <xf numFmtId="183" fontId="4" fillId="0" borderId="10" xfId="0" applyNumberFormat="1" applyFont="1" applyBorder="1" applyAlignment="1">
      <alignment horizontal="center" vertical="center"/>
    </xf>
    <xf numFmtId="183" fontId="3" fillId="0" borderId="10" xfId="0" applyNumberFormat="1" applyFont="1" applyBorder="1" applyAlignment="1">
      <alignment horizontal="center" vertical="center"/>
    </xf>
    <xf numFmtId="182" fontId="4" fillId="0" borderId="10" xfId="0" applyNumberFormat="1" applyFont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182" fontId="4" fillId="32" borderId="10" xfId="0" applyNumberFormat="1" applyFont="1" applyFill="1" applyBorder="1" applyAlignment="1" quotePrefix="1">
      <alignment horizontal="center" vertical="center"/>
    </xf>
    <xf numFmtId="183" fontId="0" fillId="32" borderId="10" xfId="0" applyNumberFormat="1" applyFont="1" applyFill="1" applyBorder="1" applyAlignment="1">
      <alignment horizontal="center" vertical="center"/>
    </xf>
    <xf numFmtId="183" fontId="4" fillId="32" borderId="10" xfId="0" applyNumberFormat="1" applyFont="1" applyFill="1" applyBorder="1" applyAlignment="1">
      <alignment horizontal="center" vertical="center"/>
    </xf>
    <xf numFmtId="183" fontId="3" fillId="32" borderId="10" xfId="0" applyNumberFormat="1" applyFont="1" applyFill="1" applyBorder="1" applyAlignment="1">
      <alignment horizontal="center" vertical="center"/>
    </xf>
    <xf numFmtId="182" fontId="4" fillId="32" borderId="10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184" fontId="4" fillId="0" borderId="10" xfId="0" applyNumberFormat="1" applyFont="1" applyBorder="1" applyAlignment="1" quotePrefix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185" fontId="3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="90" zoomScaleNormal="9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Z10" sqref="Z10"/>
    </sheetView>
  </sheetViews>
  <sheetFormatPr defaultColWidth="9.00390625" defaultRowHeight="12.75"/>
  <cols>
    <col min="1" max="1" width="54.375" style="0" customWidth="1"/>
    <col min="2" max="2" width="12.375" style="0" customWidth="1"/>
    <col min="3" max="3" width="12.00390625" style="0" hidden="1" customWidth="1"/>
    <col min="4" max="4" width="13.875" style="0" hidden="1" customWidth="1"/>
    <col min="5" max="5" width="11.125" style="0" hidden="1" customWidth="1"/>
    <col min="6" max="6" width="0" style="0" hidden="1" customWidth="1"/>
    <col min="7" max="7" width="11.125" style="0" hidden="1" customWidth="1"/>
    <col min="8" max="8" width="0" style="0" hidden="1" customWidth="1"/>
    <col min="9" max="9" width="11.125" style="0" hidden="1" customWidth="1"/>
    <col min="10" max="10" width="0" style="0" hidden="1" customWidth="1"/>
    <col min="11" max="11" width="12.00390625" style="20" hidden="1" customWidth="1"/>
    <col min="12" max="12" width="13.875" style="20" hidden="1" customWidth="1"/>
    <col min="13" max="13" width="12.00390625" style="0" hidden="1" customWidth="1"/>
    <col min="14" max="14" width="13.875" style="0" hidden="1" customWidth="1"/>
    <col min="15" max="15" width="12.00390625" style="0" hidden="1" customWidth="1"/>
    <col min="16" max="16" width="11.875" style="0" hidden="1" customWidth="1"/>
    <col min="17" max="17" width="13.625" style="0" hidden="1" customWidth="1"/>
    <col min="18" max="18" width="12.625" style="0" hidden="1" customWidth="1"/>
    <col min="19" max="20" width="14.00390625" style="0" customWidth="1"/>
    <col min="21" max="22" width="13.75390625" style="0" customWidth="1"/>
  </cols>
  <sheetData>
    <row r="1" spans="1:22" s="1" customFormat="1" ht="33.75" customHeight="1">
      <c r="A1" s="32" t="s">
        <v>0</v>
      </c>
      <c r="B1" s="34" t="s">
        <v>1</v>
      </c>
      <c r="C1" s="30" t="s">
        <v>70</v>
      </c>
      <c r="D1" s="30"/>
      <c r="E1" s="28" t="s">
        <v>63</v>
      </c>
      <c r="F1" s="28"/>
      <c r="G1" s="29" t="s">
        <v>64</v>
      </c>
      <c r="H1" s="29"/>
      <c r="I1" s="28" t="s">
        <v>65</v>
      </c>
      <c r="J1" s="28"/>
      <c r="K1" s="28" t="s">
        <v>66</v>
      </c>
      <c r="L1" s="28"/>
      <c r="M1" s="30" t="s">
        <v>67</v>
      </c>
      <c r="N1" s="30"/>
      <c r="O1" s="28" t="s">
        <v>68</v>
      </c>
      <c r="P1" s="28"/>
      <c r="Q1" s="29" t="s">
        <v>69</v>
      </c>
      <c r="R1" s="29"/>
      <c r="S1" s="31" t="s">
        <v>73</v>
      </c>
      <c r="T1" s="36"/>
      <c r="U1" s="28" t="s">
        <v>72</v>
      </c>
      <c r="V1" s="28"/>
    </row>
    <row r="2" spans="1:22" s="1" customFormat="1" ht="56.25" customHeight="1">
      <c r="A2" s="33"/>
      <c r="B2" s="35"/>
      <c r="C2" s="2" t="s">
        <v>2</v>
      </c>
      <c r="D2" s="2" t="s">
        <v>3</v>
      </c>
      <c r="E2" s="2" t="s">
        <v>2</v>
      </c>
      <c r="F2" s="2" t="s">
        <v>3</v>
      </c>
      <c r="G2" s="2" t="s">
        <v>2</v>
      </c>
      <c r="H2" s="2" t="s">
        <v>3</v>
      </c>
      <c r="I2" s="2" t="s">
        <v>2</v>
      </c>
      <c r="J2" s="2" t="s">
        <v>3</v>
      </c>
      <c r="K2" s="13" t="s">
        <v>2</v>
      </c>
      <c r="L2" s="13" t="s">
        <v>3</v>
      </c>
      <c r="M2" s="2" t="s">
        <v>2</v>
      </c>
      <c r="N2" s="2" t="s">
        <v>3</v>
      </c>
      <c r="O2" s="2" t="s">
        <v>2</v>
      </c>
      <c r="P2" s="2" t="s">
        <v>3</v>
      </c>
      <c r="Q2" s="2" t="s">
        <v>2</v>
      </c>
      <c r="R2" s="2" t="s">
        <v>3</v>
      </c>
      <c r="S2" s="2" t="s">
        <v>2</v>
      </c>
      <c r="T2" s="2" t="s">
        <v>3</v>
      </c>
      <c r="U2" s="2" t="s">
        <v>2</v>
      </c>
      <c r="V2" s="2" t="s">
        <v>3</v>
      </c>
    </row>
    <row r="3" spans="1:22" s="4" customFormat="1" ht="10.5" customHeight="1">
      <c r="A3" s="3" t="s">
        <v>4</v>
      </c>
      <c r="B3" s="3" t="s">
        <v>5</v>
      </c>
      <c r="C3" s="3" t="s">
        <v>6</v>
      </c>
      <c r="D3" s="3" t="s">
        <v>7</v>
      </c>
      <c r="K3" s="14" t="s">
        <v>6</v>
      </c>
      <c r="L3" s="14" t="s">
        <v>7</v>
      </c>
      <c r="M3" s="3" t="s">
        <v>6</v>
      </c>
      <c r="N3" s="3" t="s">
        <v>7</v>
      </c>
      <c r="S3" s="3"/>
      <c r="T3" s="3"/>
      <c r="U3" s="3" t="s">
        <v>6</v>
      </c>
      <c r="V3" s="3" t="s">
        <v>7</v>
      </c>
    </row>
    <row r="4" spans="1:22" ht="50.25" customHeight="1">
      <c r="A4" s="5" t="s">
        <v>8</v>
      </c>
      <c r="B4" s="6" t="s">
        <v>9</v>
      </c>
      <c r="C4" s="8">
        <v>6698.4</v>
      </c>
      <c r="D4" s="9" t="s">
        <v>10</v>
      </c>
      <c r="E4" s="8"/>
      <c r="F4" s="9" t="s">
        <v>10</v>
      </c>
      <c r="G4" s="8"/>
      <c r="H4" s="9" t="s">
        <v>10</v>
      </c>
      <c r="I4" s="8"/>
      <c r="J4" s="9" t="s">
        <v>10</v>
      </c>
      <c r="K4" s="15">
        <v>3745.5</v>
      </c>
      <c r="L4" s="16" t="s">
        <v>10</v>
      </c>
      <c r="M4" s="8"/>
      <c r="N4" s="9" t="s">
        <v>10</v>
      </c>
      <c r="O4" s="8"/>
      <c r="P4" s="9" t="s">
        <v>10</v>
      </c>
      <c r="Q4" s="8"/>
      <c r="R4" s="9" t="s">
        <v>10</v>
      </c>
      <c r="S4" s="9"/>
      <c r="T4" s="9"/>
      <c r="U4" s="21"/>
      <c r="V4" s="9" t="s">
        <v>10</v>
      </c>
    </row>
    <row r="5" spans="1:22" ht="33" customHeight="1">
      <c r="A5" s="5" t="s">
        <v>71</v>
      </c>
      <c r="B5" s="6" t="s">
        <v>11</v>
      </c>
      <c r="C5" s="9" t="s">
        <v>10</v>
      </c>
      <c r="D5" s="9" t="s">
        <v>12</v>
      </c>
      <c r="E5" s="9" t="s">
        <v>10</v>
      </c>
      <c r="F5" s="9" t="s">
        <v>12</v>
      </c>
      <c r="G5" s="9" t="s">
        <v>10</v>
      </c>
      <c r="H5" s="9" t="s">
        <v>12</v>
      </c>
      <c r="I5" s="9" t="s">
        <v>10</v>
      </c>
      <c r="J5" s="9" t="s">
        <v>12</v>
      </c>
      <c r="K5" s="16" t="s">
        <v>10</v>
      </c>
      <c r="L5" s="16" t="s">
        <v>12</v>
      </c>
      <c r="M5" s="9" t="s">
        <v>10</v>
      </c>
      <c r="N5" s="9" t="s">
        <v>12</v>
      </c>
      <c r="O5" s="9" t="s">
        <v>10</v>
      </c>
      <c r="P5" s="9" t="s">
        <v>12</v>
      </c>
      <c r="Q5" s="9" t="s">
        <v>10</v>
      </c>
      <c r="R5" s="9" t="s">
        <v>12</v>
      </c>
      <c r="S5" s="21"/>
      <c r="T5" s="21"/>
      <c r="U5" s="9" t="s">
        <v>10</v>
      </c>
      <c r="V5" s="21"/>
    </row>
    <row r="6" spans="1:22" ht="47.25" customHeight="1">
      <c r="A6" s="5" t="s">
        <v>13</v>
      </c>
      <c r="B6" s="6" t="s">
        <v>14</v>
      </c>
      <c r="C6" s="8">
        <f>C4</f>
        <v>6698.4</v>
      </c>
      <c r="D6" s="9" t="s">
        <v>12</v>
      </c>
      <c r="E6" s="8">
        <f>E4</f>
        <v>0</v>
      </c>
      <c r="F6" s="9" t="s">
        <v>12</v>
      </c>
      <c r="G6" s="8">
        <f>G4</f>
        <v>0</v>
      </c>
      <c r="H6" s="9" t="s">
        <v>12</v>
      </c>
      <c r="I6" s="8">
        <f>I4</f>
        <v>0</v>
      </c>
      <c r="J6" s="9" t="s">
        <v>12</v>
      </c>
      <c r="K6" s="15">
        <f>K4</f>
        <v>3745.5</v>
      </c>
      <c r="L6" s="16" t="s">
        <v>12</v>
      </c>
      <c r="M6" s="8">
        <f>M4</f>
        <v>0</v>
      </c>
      <c r="N6" s="9" t="s">
        <v>12</v>
      </c>
      <c r="O6" s="8">
        <f>O4</f>
        <v>0</v>
      </c>
      <c r="P6" s="9" t="s">
        <v>12</v>
      </c>
      <c r="Q6" s="8">
        <f>Q4</f>
        <v>0</v>
      </c>
      <c r="R6" s="9" t="s">
        <v>12</v>
      </c>
      <c r="S6" s="25"/>
      <c r="T6" s="25"/>
      <c r="U6" s="24">
        <f>IF((U4-V5)&gt;0,(U4-V5),0)</f>
        <v>0</v>
      </c>
      <c r="V6" s="25">
        <f>IF((U4-V5)&lt;0,(V5-U4),0)</f>
        <v>0</v>
      </c>
    </row>
    <row r="7" spans="1:22" ht="29.25" customHeight="1">
      <c r="A7" s="5" t="s">
        <v>15</v>
      </c>
      <c r="B7" s="6" t="s">
        <v>16</v>
      </c>
      <c r="C7" s="9" t="s">
        <v>10</v>
      </c>
      <c r="D7" s="10">
        <f>D9+D10+D8</f>
        <v>20881.100000000002</v>
      </c>
      <c r="E7" s="9" t="s">
        <v>10</v>
      </c>
      <c r="F7" s="10">
        <f>F9+F10+F8</f>
        <v>31813.300000000003</v>
      </c>
      <c r="G7" s="9" t="s">
        <v>10</v>
      </c>
      <c r="H7" s="10">
        <f>H9+H10+H8</f>
        <v>43826.8</v>
      </c>
      <c r="I7" s="9" t="s">
        <v>10</v>
      </c>
      <c r="J7" s="10">
        <f>J9+J10+J8</f>
        <v>62831.5</v>
      </c>
      <c r="K7" s="16" t="s">
        <v>10</v>
      </c>
      <c r="L7" s="17">
        <f>L9+L10+L8</f>
        <v>58150.2</v>
      </c>
      <c r="M7" s="9" t="s">
        <v>10</v>
      </c>
      <c r="N7" s="10">
        <f>N9+N10+N8</f>
        <v>34879</v>
      </c>
      <c r="O7" s="9" t="s">
        <v>10</v>
      </c>
      <c r="P7" s="10">
        <f>P9+P10+P8</f>
        <v>86119.4</v>
      </c>
      <c r="Q7" s="9" t="s">
        <v>10</v>
      </c>
      <c r="R7" s="10">
        <f>R9+R10+R8</f>
        <v>108419.8</v>
      </c>
      <c r="S7" s="22"/>
      <c r="T7" s="26" t="s">
        <v>74</v>
      </c>
      <c r="U7" s="9" t="s">
        <v>10</v>
      </c>
      <c r="V7" s="22">
        <f>V9+V10+V8</f>
        <v>126632.29000000001</v>
      </c>
    </row>
    <row r="8" spans="1:22" ht="24" customHeight="1">
      <c r="A8" s="5" t="s">
        <v>17</v>
      </c>
      <c r="B8" s="6" t="s">
        <v>18</v>
      </c>
      <c r="C8" s="9" t="s">
        <v>10</v>
      </c>
      <c r="D8" s="10">
        <v>793.2</v>
      </c>
      <c r="E8" s="9" t="s">
        <v>10</v>
      </c>
      <c r="F8" s="10"/>
      <c r="G8" s="9" t="s">
        <v>10</v>
      </c>
      <c r="H8" s="10"/>
      <c r="I8" s="9" t="s">
        <v>10</v>
      </c>
      <c r="J8" s="10"/>
      <c r="K8" s="16" t="s">
        <v>10</v>
      </c>
      <c r="L8" s="17">
        <v>941</v>
      </c>
      <c r="M8" s="9" t="s">
        <v>10</v>
      </c>
      <c r="N8" s="10"/>
      <c r="O8" s="9" t="s">
        <v>10</v>
      </c>
      <c r="P8" s="10"/>
      <c r="Q8" s="9" t="s">
        <v>10</v>
      </c>
      <c r="R8" s="10"/>
      <c r="S8" s="22"/>
      <c r="T8" s="22"/>
      <c r="U8" s="9" t="s">
        <v>10</v>
      </c>
      <c r="V8" s="22"/>
    </row>
    <row r="9" spans="1:22" ht="24" customHeight="1">
      <c r="A9" s="5" t="s">
        <v>19</v>
      </c>
      <c r="B9" s="6" t="s">
        <v>20</v>
      </c>
      <c r="C9" s="9" t="s">
        <v>10</v>
      </c>
      <c r="D9" s="10">
        <v>15653.2</v>
      </c>
      <c r="E9" s="9" t="s">
        <v>10</v>
      </c>
      <c r="F9" s="10">
        <v>19719.7</v>
      </c>
      <c r="G9" s="9" t="s">
        <v>10</v>
      </c>
      <c r="H9" s="10">
        <v>28653.3</v>
      </c>
      <c r="I9" s="9" t="s">
        <v>10</v>
      </c>
      <c r="J9" s="10">
        <v>44759.9</v>
      </c>
      <c r="K9" s="16" t="s">
        <v>10</v>
      </c>
      <c r="L9" s="17">
        <v>37402.5</v>
      </c>
      <c r="M9" s="9" t="s">
        <v>10</v>
      </c>
      <c r="N9" s="10">
        <v>27240.6</v>
      </c>
      <c r="O9" s="9" t="s">
        <v>10</v>
      </c>
      <c r="P9" s="10">
        <v>40214.3</v>
      </c>
      <c r="Q9" s="9" t="s">
        <v>10</v>
      </c>
      <c r="R9" s="10">
        <v>58416</v>
      </c>
      <c r="S9" s="22"/>
      <c r="T9" s="26" t="s">
        <v>75</v>
      </c>
      <c r="U9" s="9" t="s">
        <v>10</v>
      </c>
      <c r="V9" s="22">
        <v>108743.08</v>
      </c>
    </row>
    <row r="10" spans="1:22" s="7" customFormat="1" ht="27" customHeight="1">
      <c r="A10" s="5" t="s">
        <v>21</v>
      </c>
      <c r="B10" s="6" t="s">
        <v>22</v>
      </c>
      <c r="C10" s="9" t="s">
        <v>10</v>
      </c>
      <c r="D10" s="10">
        <v>4434.7</v>
      </c>
      <c r="E10" s="9" t="s">
        <v>10</v>
      </c>
      <c r="F10" s="10">
        <v>12093.6</v>
      </c>
      <c r="G10" s="9" t="s">
        <v>10</v>
      </c>
      <c r="H10" s="10">
        <v>15173.5</v>
      </c>
      <c r="I10" s="9" t="s">
        <v>10</v>
      </c>
      <c r="J10" s="10">
        <v>18071.6</v>
      </c>
      <c r="K10" s="16" t="s">
        <v>10</v>
      </c>
      <c r="L10" s="17">
        <v>19806.7</v>
      </c>
      <c r="M10" s="9" t="s">
        <v>10</v>
      </c>
      <c r="N10" s="10">
        <v>7638.4</v>
      </c>
      <c r="O10" s="9" t="s">
        <v>10</v>
      </c>
      <c r="P10" s="10">
        <v>45905.1</v>
      </c>
      <c r="Q10" s="9" t="s">
        <v>10</v>
      </c>
      <c r="R10" s="10">
        <v>50003.8</v>
      </c>
      <c r="S10" s="22"/>
      <c r="T10" s="22"/>
      <c r="U10" s="9" t="s">
        <v>10</v>
      </c>
      <c r="V10" s="22">
        <v>17889.21</v>
      </c>
    </row>
    <row r="11" spans="1:22" s="7" customFormat="1" ht="27" customHeight="1">
      <c r="A11" s="5" t="s">
        <v>23</v>
      </c>
      <c r="B11" s="6" t="s">
        <v>24</v>
      </c>
      <c r="C11" s="9" t="s">
        <v>10</v>
      </c>
      <c r="D11" s="10" t="s">
        <v>12</v>
      </c>
      <c r="E11" s="9" t="s">
        <v>10</v>
      </c>
      <c r="F11" s="10" t="s">
        <v>12</v>
      </c>
      <c r="G11" s="9" t="s">
        <v>10</v>
      </c>
      <c r="H11" s="10" t="s">
        <v>12</v>
      </c>
      <c r="I11" s="9" t="s">
        <v>10</v>
      </c>
      <c r="J11" s="10" t="s">
        <v>12</v>
      </c>
      <c r="K11" s="16" t="s">
        <v>10</v>
      </c>
      <c r="L11" s="17" t="s">
        <v>12</v>
      </c>
      <c r="M11" s="9" t="s">
        <v>10</v>
      </c>
      <c r="N11" s="10" t="s">
        <v>12</v>
      </c>
      <c r="O11" s="9" t="s">
        <v>10</v>
      </c>
      <c r="P11" s="10" t="s">
        <v>12</v>
      </c>
      <c r="Q11" s="9" t="s">
        <v>10</v>
      </c>
      <c r="R11" s="10" t="s">
        <v>12</v>
      </c>
      <c r="S11" s="10"/>
      <c r="T11" s="10"/>
      <c r="U11" s="9" t="s">
        <v>10</v>
      </c>
      <c r="V11" s="10" t="s">
        <v>12</v>
      </c>
    </row>
    <row r="12" spans="1:22" s="7" customFormat="1" ht="25.5" customHeight="1">
      <c r="A12" s="5" t="s">
        <v>25</v>
      </c>
      <c r="B12" s="6" t="s">
        <v>26</v>
      </c>
      <c r="C12" s="10" t="s">
        <v>12</v>
      </c>
      <c r="D12" s="9" t="s">
        <v>10</v>
      </c>
      <c r="E12" s="10" t="s">
        <v>12</v>
      </c>
      <c r="F12" s="9" t="s">
        <v>10</v>
      </c>
      <c r="G12" s="10" t="s">
        <v>12</v>
      </c>
      <c r="H12" s="9" t="s">
        <v>10</v>
      </c>
      <c r="I12" s="10" t="s">
        <v>12</v>
      </c>
      <c r="J12" s="9" t="s">
        <v>10</v>
      </c>
      <c r="K12" s="17" t="s">
        <v>12</v>
      </c>
      <c r="L12" s="16" t="s">
        <v>10</v>
      </c>
      <c r="M12" s="10" t="s">
        <v>12</v>
      </c>
      <c r="N12" s="9" t="s">
        <v>10</v>
      </c>
      <c r="O12" s="10" t="s">
        <v>12</v>
      </c>
      <c r="P12" s="9" t="s">
        <v>10</v>
      </c>
      <c r="Q12" s="10">
        <v>33.7</v>
      </c>
      <c r="R12" s="9" t="s">
        <v>10</v>
      </c>
      <c r="S12" s="9"/>
      <c r="T12" s="9"/>
      <c r="U12" s="10"/>
      <c r="V12" s="9" t="s">
        <v>10</v>
      </c>
    </row>
    <row r="13" spans="1:22" s="7" customFormat="1" ht="36.75" customHeight="1">
      <c r="A13" s="5" t="s">
        <v>27</v>
      </c>
      <c r="B13" s="6" t="s">
        <v>28</v>
      </c>
      <c r="C13" s="10"/>
      <c r="D13" s="11">
        <f>D7-C6</f>
        <v>14182.700000000003</v>
      </c>
      <c r="E13" s="10"/>
      <c r="F13" s="11">
        <f>F7-E6</f>
        <v>31813.300000000003</v>
      </c>
      <c r="G13" s="10"/>
      <c r="H13" s="11">
        <f>H7-G6</f>
        <v>43826.8</v>
      </c>
      <c r="I13" s="10"/>
      <c r="J13" s="11">
        <f>J7-I6</f>
        <v>62831.5</v>
      </c>
      <c r="K13" s="17"/>
      <c r="L13" s="18">
        <f>L7-K6</f>
        <v>54404.7</v>
      </c>
      <c r="M13" s="10"/>
      <c r="N13" s="11">
        <f>N7-M6</f>
        <v>34879</v>
      </c>
      <c r="O13" s="10"/>
      <c r="P13" s="11">
        <f>P7-O6</f>
        <v>86119.4</v>
      </c>
      <c r="Q13" s="10"/>
      <c r="R13" s="11">
        <f>R7-Q6-Q12</f>
        <v>108386.1</v>
      </c>
      <c r="S13" s="24"/>
      <c r="T13" s="26" t="s">
        <v>74</v>
      </c>
      <c r="U13" s="24">
        <f>IF((U6-V6-V7+U12)&gt;0,(U6-V6-V7+U12),0)</f>
        <v>0</v>
      </c>
      <c r="V13" s="24">
        <f>IF((U6-V6-V7+U12)&lt;0,(V6-U6+V7-U12),0)</f>
        <v>126632.29000000001</v>
      </c>
    </row>
    <row r="14" spans="1:22" ht="51" customHeight="1">
      <c r="A14" s="5" t="s">
        <v>29</v>
      </c>
      <c r="B14" s="6" t="s">
        <v>30</v>
      </c>
      <c r="C14" s="10">
        <f>SUM(C15:C19)</f>
        <v>1148.7</v>
      </c>
      <c r="D14" s="9" t="s">
        <v>10</v>
      </c>
      <c r="E14" s="10">
        <f>E15+E18+E19</f>
        <v>226415.19999999998</v>
      </c>
      <c r="F14" s="9" t="s">
        <v>10</v>
      </c>
      <c r="G14" s="10">
        <f>G15+G18+G19</f>
        <v>233415.09999999998</v>
      </c>
      <c r="H14" s="9" t="s">
        <v>10</v>
      </c>
      <c r="I14" s="10">
        <f>SUM(I15:I19)</f>
        <v>336725.1</v>
      </c>
      <c r="J14" s="9" t="s">
        <v>10</v>
      </c>
      <c r="K14" s="17">
        <f>K15+K18+K19</f>
        <v>215650</v>
      </c>
      <c r="L14" s="16" t="s">
        <v>10</v>
      </c>
      <c r="M14" s="10">
        <f>SUM(M15:M19)</f>
        <v>238482.30000000002</v>
      </c>
      <c r="N14" s="9" t="s">
        <v>10</v>
      </c>
      <c r="O14" s="10">
        <f>SUM(O15:O19)</f>
        <v>249315</v>
      </c>
      <c r="P14" s="9" t="s">
        <v>10</v>
      </c>
      <c r="Q14" s="10">
        <f>Q15+Q18+Q19+Q16</f>
        <v>300593.9</v>
      </c>
      <c r="R14" s="9" t="s">
        <v>10</v>
      </c>
      <c r="S14" s="27" t="s">
        <v>76</v>
      </c>
      <c r="T14" s="9"/>
      <c r="U14" s="23">
        <f>SUM(U15:U19)</f>
        <v>283946.74</v>
      </c>
      <c r="V14" s="9" t="s">
        <v>10</v>
      </c>
    </row>
    <row r="15" spans="1:22" ht="27.75" customHeight="1">
      <c r="A15" s="5" t="s">
        <v>31</v>
      </c>
      <c r="B15" s="6" t="s">
        <v>32</v>
      </c>
      <c r="C15" s="10">
        <v>1146.3</v>
      </c>
      <c r="D15" s="9" t="s">
        <v>10</v>
      </c>
      <c r="E15" s="10">
        <v>226411.4</v>
      </c>
      <c r="F15" s="9" t="s">
        <v>10</v>
      </c>
      <c r="G15" s="10">
        <v>233409.8</v>
      </c>
      <c r="H15" s="9" t="s">
        <v>10</v>
      </c>
      <c r="I15" s="10">
        <v>336476.1</v>
      </c>
      <c r="J15" s="9" t="s">
        <v>10</v>
      </c>
      <c r="K15" s="17">
        <v>215643.8</v>
      </c>
      <c r="L15" s="16" t="s">
        <v>10</v>
      </c>
      <c r="M15" s="10">
        <v>237416.6</v>
      </c>
      <c r="N15" s="9" t="s">
        <v>10</v>
      </c>
      <c r="O15" s="10">
        <v>247514.6</v>
      </c>
      <c r="P15" s="9" t="s">
        <v>10</v>
      </c>
      <c r="Q15" s="10">
        <v>297926.4</v>
      </c>
      <c r="R15" s="9" t="s">
        <v>10</v>
      </c>
      <c r="S15" s="27" t="s">
        <v>76</v>
      </c>
      <c r="T15" s="9"/>
      <c r="U15" s="23">
        <v>283946.74</v>
      </c>
      <c r="V15" s="9" t="s">
        <v>10</v>
      </c>
    </row>
    <row r="16" spans="1:22" ht="23.25" customHeight="1">
      <c r="A16" s="5" t="s">
        <v>33</v>
      </c>
      <c r="B16" s="6" t="s">
        <v>34</v>
      </c>
      <c r="C16" s="10"/>
      <c r="D16" s="9" t="s">
        <v>10</v>
      </c>
      <c r="E16" s="10" t="s">
        <v>12</v>
      </c>
      <c r="F16" s="9" t="s">
        <v>10</v>
      </c>
      <c r="G16" s="10" t="s">
        <v>12</v>
      </c>
      <c r="H16" s="9" t="s">
        <v>10</v>
      </c>
      <c r="I16" s="10">
        <v>241.4</v>
      </c>
      <c r="J16" s="9" t="s">
        <v>10</v>
      </c>
      <c r="K16" s="17" t="s">
        <v>12</v>
      </c>
      <c r="L16" s="16" t="s">
        <v>10</v>
      </c>
      <c r="M16" s="10">
        <v>1062.1</v>
      </c>
      <c r="N16" s="9" t="s">
        <v>10</v>
      </c>
      <c r="O16" s="10">
        <v>1794.5</v>
      </c>
      <c r="P16" s="9" t="s">
        <v>10</v>
      </c>
      <c r="Q16" s="10">
        <v>2659.9</v>
      </c>
      <c r="R16" s="9" t="s">
        <v>10</v>
      </c>
      <c r="S16" s="9"/>
      <c r="T16" s="9"/>
      <c r="U16" s="10"/>
      <c r="V16" s="9" t="s">
        <v>10</v>
      </c>
    </row>
    <row r="17" spans="1:22" ht="27" customHeight="1">
      <c r="A17" s="5" t="s">
        <v>35</v>
      </c>
      <c r="B17" s="6" t="s">
        <v>36</v>
      </c>
      <c r="C17" s="10" t="s">
        <v>12</v>
      </c>
      <c r="D17" s="9" t="s">
        <v>10</v>
      </c>
      <c r="E17" s="10" t="s">
        <v>12</v>
      </c>
      <c r="F17" s="9" t="s">
        <v>10</v>
      </c>
      <c r="G17" s="10" t="s">
        <v>12</v>
      </c>
      <c r="H17" s="9" t="s">
        <v>10</v>
      </c>
      <c r="I17" s="10" t="s">
        <v>12</v>
      </c>
      <c r="J17" s="9" t="s">
        <v>10</v>
      </c>
      <c r="K17" s="17" t="s">
        <v>12</v>
      </c>
      <c r="L17" s="16" t="s">
        <v>10</v>
      </c>
      <c r="M17" s="10" t="s">
        <v>12</v>
      </c>
      <c r="N17" s="9" t="s">
        <v>10</v>
      </c>
      <c r="O17" s="10" t="s">
        <v>12</v>
      </c>
      <c r="P17" s="9" t="s">
        <v>10</v>
      </c>
      <c r="Q17" s="10" t="s">
        <v>12</v>
      </c>
      <c r="R17" s="9" t="s">
        <v>10</v>
      </c>
      <c r="S17" s="9"/>
      <c r="T17" s="9"/>
      <c r="U17" s="10" t="s">
        <v>12</v>
      </c>
      <c r="V17" s="9" t="s">
        <v>10</v>
      </c>
    </row>
    <row r="18" spans="1:22" s="7" customFormat="1" ht="25.5" customHeight="1">
      <c r="A18" s="5" t="s">
        <v>37</v>
      </c>
      <c r="B18" s="6" t="s">
        <v>38</v>
      </c>
      <c r="C18" s="10">
        <v>2.4</v>
      </c>
      <c r="D18" s="9" t="s">
        <v>10</v>
      </c>
      <c r="E18" s="10">
        <v>3.8</v>
      </c>
      <c r="F18" s="9" t="s">
        <v>10</v>
      </c>
      <c r="G18" s="10">
        <v>5.3</v>
      </c>
      <c r="H18" s="9" t="s">
        <v>10</v>
      </c>
      <c r="I18" s="10">
        <v>7.6</v>
      </c>
      <c r="J18" s="9" t="s">
        <v>10</v>
      </c>
      <c r="K18" s="17">
        <v>6.2</v>
      </c>
      <c r="L18" s="16" t="s">
        <v>10</v>
      </c>
      <c r="M18" s="10">
        <v>3.6</v>
      </c>
      <c r="N18" s="9" t="s">
        <v>10</v>
      </c>
      <c r="O18" s="10">
        <v>5.9</v>
      </c>
      <c r="P18" s="9" t="s">
        <v>10</v>
      </c>
      <c r="Q18" s="10">
        <v>7.6</v>
      </c>
      <c r="R18" s="9" t="s">
        <v>10</v>
      </c>
      <c r="S18" s="9"/>
      <c r="T18" s="9"/>
      <c r="U18" s="10"/>
      <c r="V18" s="9" t="s">
        <v>10</v>
      </c>
    </row>
    <row r="19" spans="1:22" s="7" customFormat="1" ht="22.5" customHeight="1">
      <c r="A19" s="5" t="s">
        <v>39</v>
      </c>
      <c r="B19" s="6" t="s">
        <v>40</v>
      </c>
      <c r="C19" s="10"/>
      <c r="D19" s="9" t="s">
        <v>10</v>
      </c>
      <c r="E19" s="10"/>
      <c r="F19" s="9" t="s">
        <v>10</v>
      </c>
      <c r="G19" s="10"/>
      <c r="H19" s="9" t="s">
        <v>10</v>
      </c>
      <c r="I19" s="10"/>
      <c r="J19" s="9" t="s">
        <v>10</v>
      </c>
      <c r="K19" s="17"/>
      <c r="L19" s="16" t="s">
        <v>10</v>
      </c>
      <c r="M19" s="10"/>
      <c r="N19" s="9" t="s">
        <v>10</v>
      </c>
      <c r="O19" s="10"/>
      <c r="P19" s="9" t="s">
        <v>10</v>
      </c>
      <c r="Q19" s="10"/>
      <c r="R19" s="9" t="s">
        <v>10</v>
      </c>
      <c r="S19" s="9"/>
      <c r="T19" s="9"/>
      <c r="U19" s="10"/>
      <c r="V19" s="9" t="s">
        <v>10</v>
      </c>
    </row>
    <row r="20" spans="1:22" s="7" customFormat="1" ht="52.5" customHeight="1">
      <c r="A20" s="5" t="s">
        <v>41</v>
      </c>
      <c r="B20" s="6" t="s">
        <v>42</v>
      </c>
      <c r="C20" s="9" t="s">
        <v>10</v>
      </c>
      <c r="D20" s="12">
        <v>0</v>
      </c>
      <c r="E20" s="9" t="s">
        <v>10</v>
      </c>
      <c r="F20" s="12">
        <v>0</v>
      </c>
      <c r="G20" s="9" t="s">
        <v>10</v>
      </c>
      <c r="H20" s="12">
        <v>0</v>
      </c>
      <c r="I20" s="9" t="s">
        <v>10</v>
      </c>
      <c r="J20" s="12">
        <v>0</v>
      </c>
      <c r="K20" s="16" t="s">
        <v>10</v>
      </c>
      <c r="L20" s="19">
        <v>0</v>
      </c>
      <c r="M20" s="9" t="s">
        <v>10</v>
      </c>
      <c r="N20" s="12">
        <v>0</v>
      </c>
      <c r="O20" s="9" t="s">
        <v>10</v>
      </c>
      <c r="P20" s="12">
        <v>0</v>
      </c>
      <c r="Q20" s="9" t="s">
        <v>10</v>
      </c>
      <c r="R20" s="12">
        <v>0</v>
      </c>
      <c r="S20" s="12"/>
      <c r="T20" s="12"/>
      <c r="U20" s="9" t="s">
        <v>10</v>
      </c>
      <c r="V20" s="12">
        <v>0</v>
      </c>
    </row>
    <row r="21" spans="1:22" s="7" customFormat="1" ht="22.5" customHeight="1">
      <c r="A21" s="5" t="s">
        <v>43</v>
      </c>
      <c r="B21" s="6" t="s">
        <v>44</v>
      </c>
      <c r="C21" s="9" t="s">
        <v>10</v>
      </c>
      <c r="D21" s="10" t="s">
        <v>12</v>
      </c>
      <c r="E21" s="9" t="s">
        <v>10</v>
      </c>
      <c r="F21" s="10" t="s">
        <v>12</v>
      </c>
      <c r="G21" s="9" t="s">
        <v>10</v>
      </c>
      <c r="H21" s="10" t="s">
        <v>12</v>
      </c>
      <c r="I21" s="9" t="s">
        <v>10</v>
      </c>
      <c r="J21" s="10" t="s">
        <v>12</v>
      </c>
      <c r="K21" s="16" t="s">
        <v>10</v>
      </c>
      <c r="L21" s="17" t="s">
        <v>12</v>
      </c>
      <c r="M21" s="9" t="s">
        <v>10</v>
      </c>
      <c r="N21" s="10" t="s">
        <v>12</v>
      </c>
      <c r="O21" s="9" t="s">
        <v>10</v>
      </c>
      <c r="P21" s="10" t="s">
        <v>12</v>
      </c>
      <c r="Q21" s="9" t="s">
        <v>10</v>
      </c>
      <c r="R21" s="10" t="s">
        <v>12</v>
      </c>
      <c r="S21" s="10"/>
      <c r="T21" s="10"/>
      <c r="U21" s="9" t="s">
        <v>10</v>
      </c>
      <c r="V21" s="10" t="s">
        <v>12</v>
      </c>
    </row>
    <row r="22" spans="1:22" s="7" customFormat="1" ht="43.5" customHeight="1">
      <c r="A22" s="5" t="s">
        <v>45</v>
      </c>
      <c r="B22" s="6" t="s">
        <v>46</v>
      </c>
      <c r="C22" s="9" t="s">
        <v>10</v>
      </c>
      <c r="D22" s="10" t="s">
        <v>12</v>
      </c>
      <c r="E22" s="9" t="s">
        <v>10</v>
      </c>
      <c r="F22" s="10" t="s">
        <v>12</v>
      </c>
      <c r="G22" s="9" t="s">
        <v>10</v>
      </c>
      <c r="H22" s="10" t="s">
        <v>12</v>
      </c>
      <c r="I22" s="9" t="s">
        <v>10</v>
      </c>
      <c r="J22" s="10" t="s">
        <v>12</v>
      </c>
      <c r="K22" s="16" t="s">
        <v>10</v>
      </c>
      <c r="L22" s="17" t="s">
        <v>12</v>
      </c>
      <c r="M22" s="9" t="s">
        <v>10</v>
      </c>
      <c r="N22" s="10" t="s">
        <v>12</v>
      </c>
      <c r="O22" s="9" t="s">
        <v>10</v>
      </c>
      <c r="P22" s="10" t="s">
        <v>12</v>
      </c>
      <c r="Q22" s="9" t="s">
        <v>10</v>
      </c>
      <c r="R22" s="10" t="s">
        <v>12</v>
      </c>
      <c r="S22" s="10"/>
      <c r="T22" s="10"/>
      <c r="U22" s="9" t="s">
        <v>10</v>
      </c>
      <c r="V22" s="10" t="s">
        <v>12</v>
      </c>
    </row>
    <row r="23" spans="1:22" s="7" customFormat="1" ht="23.25" customHeight="1">
      <c r="A23" s="5" t="s">
        <v>47</v>
      </c>
      <c r="B23" s="6" t="s">
        <v>48</v>
      </c>
      <c r="C23" s="9" t="s">
        <v>10</v>
      </c>
      <c r="D23" s="10" t="s">
        <v>12</v>
      </c>
      <c r="E23" s="9" t="s">
        <v>10</v>
      </c>
      <c r="F23" s="10" t="s">
        <v>12</v>
      </c>
      <c r="G23" s="9" t="s">
        <v>10</v>
      </c>
      <c r="H23" s="10" t="s">
        <v>12</v>
      </c>
      <c r="I23" s="9" t="s">
        <v>10</v>
      </c>
      <c r="J23" s="10" t="s">
        <v>12</v>
      </c>
      <c r="K23" s="16" t="s">
        <v>10</v>
      </c>
      <c r="L23" s="17" t="s">
        <v>12</v>
      </c>
      <c r="M23" s="9" t="s">
        <v>10</v>
      </c>
      <c r="N23" s="10" t="s">
        <v>12</v>
      </c>
      <c r="O23" s="9" t="s">
        <v>10</v>
      </c>
      <c r="P23" s="10" t="s">
        <v>12</v>
      </c>
      <c r="Q23" s="9" t="s">
        <v>10</v>
      </c>
      <c r="R23" s="10" t="s">
        <v>12</v>
      </c>
      <c r="S23" s="26" t="s">
        <v>77</v>
      </c>
      <c r="T23" s="10"/>
      <c r="U23" s="9" t="s">
        <v>10</v>
      </c>
      <c r="V23" s="10" t="s">
        <v>12</v>
      </c>
    </row>
    <row r="24" spans="1:22" ht="22.5" customHeight="1">
      <c r="A24" s="5" t="s">
        <v>49</v>
      </c>
      <c r="B24" s="6" t="s">
        <v>50</v>
      </c>
      <c r="C24" s="9" t="s">
        <v>10</v>
      </c>
      <c r="D24" s="10" t="s">
        <v>12</v>
      </c>
      <c r="E24" s="9" t="s">
        <v>10</v>
      </c>
      <c r="F24" s="10" t="s">
        <v>12</v>
      </c>
      <c r="G24" s="9" t="s">
        <v>10</v>
      </c>
      <c r="H24" s="10" t="s">
        <v>12</v>
      </c>
      <c r="I24" s="9" t="s">
        <v>10</v>
      </c>
      <c r="J24" s="10" t="s">
        <v>12</v>
      </c>
      <c r="K24" s="16" t="s">
        <v>10</v>
      </c>
      <c r="L24" s="17" t="s">
        <v>12</v>
      </c>
      <c r="M24" s="9" t="s">
        <v>10</v>
      </c>
      <c r="N24" s="10" t="s">
        <v>12</v>
      </c>
      <c r="O24" s="9" t="s">
        <v>10</v>
      </c>
      <c r="P24" s="10" t="s">
        <v>12</v>
      </c>
      <c r="Q24" s="9" t="s">
        <v>10</v>
      </c>
      <c r="R24" s="10" t="s">
        <v>12</v>
      </c>
      <c r="S24" s="10"/>
      <c r="T24" s="10"/>
      <c r="U24" s="9" t="s">
        <v>10</v>
      </c>
      <c r="V24" s="10" t="s">
        <v>12</v>
      </c>
    </row>
    <row r="25" spans="1:22" ht="44.25" customHeight="1">
      <c r="A25" s="5" t="s">
        <v>51</v>
      </c>
      <c r="B25" s="6" t="s">
        <v>52</v>
      </c>
      <c r="C25" s="10"/>
      <c r="D25" s="10">
        <f>D13-C14</f>
        <v>13034.000000000002</v>
      </c>
      <c r="E25" s="10">
        <f>E14-F13</f>
        <v>194601.89999999997</v>
      </c>
      <c r="F25" s="10"/>
      <c r="G25" s="10">
        <f>G14-H13</f>
        <v>189588.3</v>
      </c>
      <c r="H25" s="10"/>
      <c r="I25" s="10">
        <f>I14-J13</f>
        <v>273893.6</v>
      </c>
      <c r="J25" s="10"/>
      <c r="K25" s="17">
        <f>K14-L13-L20</f>
        <v>161245.3</v>
      </c>
      <c r="L25" s="17" t="s">
        <v>12</v>
      </c>
      <c r="M25" s="10">
        <f>M14-N13</f>
        <v>203603.30000000002</v>
      </c>
      <c r="N25" s="10"/>
      <c r="O25" s="10">
        <f>O14-P13</f>
        <v>163195.6</v>
      </c>
      <c r="P25" s="10"/>
      <c r="Q25" s="10">
        <f>Q14-R13</f>
        <v>192207.80000000002</v>
      </c>
      <c r="R25" s="10"/>
      <c r="S25" s="12"/>
      <c r="T25" s="12"/>
      <c r="U25" s="24">
        <f>IF((U13-V13+U14-V20)&gt;0,(U13-V13+U14-V20),0)</f>
        <v>157314.44999999998</v>
      </c>
      <c r="V25" s="22">
        <f>IF((V13-U14-U13+V20)&gt;0,(V13-U13-U14+V20),0)</f>
        <v>0</v>
      </c>
    </row>
    <row r="26" spans="1:22" ht="22.5" customHeight="1">
      <c r="A26" s="5" t="s">
        <v>53</v>
      </c>
      <c r="B26" s="6" t="s">
        <v>54</v>
      </c>
      <c r="C26" s="10"/>
      <c r="D26" s="10"/>
      <c r="E26" s="10" t="s">
        <v>12</v>
      </c>
      <c r="F26" s="10"/>
      <c r="G26" s="10" t="s">
        <v>12</v>
      </c>
      <c r="H26" s="10"/>
      <c r="I26" s="10" t="s">
        <v>12</v>
      </c>
      <c r="J26" s="10"/>
      <c r="K26" s="17" t="s">
        <v>12</v>
      </c>
      <c r="L26" s="17" t="s">
        <v>12</v>
      </c>
      <c r="M26" s="10" t="s">
        <v>12</v>
      </c>
      <c r="N26" s="10"/>
      <c r="O26" s="10" t="s">
        <v>12</v>
      </c>
      <c r="P26" s="10"/>
      <c r="Q26" s="10" t="s">
        <v>12</v>
      </c>
      <c r="R26" s="10"/>
      <c r="S26" s="24"/>
      <c r="T26" s="24"/>
      <c r="U26" s="24" t="s">
        <v>12</v>
      </c>
      <c r="V26" s="24" t="s">
        <v>12</v>
      </c>
    </row>
    <row r="27" spans="1:22" ht="31.5" customHeight="1">
      <c r="A27" s="5" t="s">
        <v>55</v>
      </c>
      <c r="B27" s="6" t="s">
        <v>56</v>
      </c>
      <c r="C27" s="10"/>
      <c r="D27" s="10">
        <f>D25</f>
        <v>13034.000000000002</v>
      </c>
      <c r="E27" s="10">
        <f>E25</f>
        <v>194601.89999999997</v>
      </c>
      <c r="F27" s="10"/>
      <c r="G27" s="10">
        <f>G25</f>
        <v>189588.3</v>
      </c>
      <c r="H27" s="10"/>
      <c r="I27" s="10">
        <f>I25</f>
        <v>273893.6</v>
      </c>
      <c r="J27" s="10"/>
      <c r="K27" s="17">
        <f>K25</f>
        <v>161245.3</v>
      </c>
      <c r="L27" s="17" t="s">
        <v>12</v>
      </c>
      <c r="M27" s="10">
        <f>M25</f>
        <v>203603.30000000002</v>
      </c>
      <c r="N27" s="10"/>
      <c r="O27" s="10">
        <f>O25</f>
        <v>163195.6</v>
      </c>
      <c r="P27" s="10"/>
      <c r="Q27" s="10">
        <f>Q25</f>
        <v>192207.80000000002</v>
      </c>
      <c r="R27" s="10"/>
      <c r="S27" s="26" t="s">
        <v>77</v>
      </c>
      <c r="T27" s="12"/>
      <c r="U27" s="24">
        <f>U25</f>
        <v>157314.44999999998</v>
      </c>
      <c r="V27" s="22">
        <f>V25</f>
        <v>0</v>
      </c>
    </row>
    <row r="28" spans="1:22" ht="22.5" customHeight="1">
      <c r="A28" s="5" t="s">
        <v>57</v>
      </c>
      <c r="B28" s="6" t="s">
        <v>58</v>
      </c>
      <c r="C28" s="9" t="s">
        <v>10</v>
      </c>
      <c r="D28" s="10"/>
      <c r="E28" s="9" t="s">
        <v>10</v>
      </c>
      <c r="F28" s="12">
        <v>0</v>
      </c>
      <c r="G28" s="9" t="s">
        <v>10</v>
      </c>
      <c r="H28" s="12">
        <v>0</v>
      </c>
      <c r="I28" s="9" t="s">
        <v>10</v>
      </c>
      <c r="J28" s="12">
        <v>0</v>
      </c>
      <c r="K28" s="16" t="s">
        <v>10</v>
      </c>
      <c r="L28" s="17" t="s">
        <v>12</v>
      </c>
      <c r="M28" s="9" t="s">
        <v>10</v>
      </c>
      <c r="N28" s="10"/>
      <c r="O28" s="9" t="s">
        <v>10</v>
      </c>
      <c r="P28" s="10"/>
      <c r="Q28" s="9" t="s">
        <v>10</v>
      </c>
      <c r="R28" s="12">
        <v>0</v>
      </c>
      <c r="S28" s="24"/>
      <c r="T28" s="24"/>
      <c r="U28" s="6" t="s">
        <v>10</v>
      </c>
      <c r="V28" s="24" t="s">
        <v>12</v>
      </c>
    </row>
    <row r="29" spans="1:22" ht="22.5" customHeight="1">
      <c r="A29" s="5" t="s">
        <v>59</v>
      </c>
      <c r="B29" s="6" t="s">
        <v>60</v>
      </c>
      <c r="C29" s="9" t="s">
        <v>10</v>
      </c>
      <c r="D29" s="10"/>
      <c r="E29" s="9" t="s">
        <v>10</v>
      </c>
      <c r="F29" s="10"/>
      <c r="G29" s="9" t="s">
        <v>10</v>
      </c>
      <c r="H29" s="10"/>
      <c r="I29" s="9" t="s">
        <v>10</v>
      </c>
      <c r="J29" s="10"/>
      <c r="K29" s="16" t="s">
        <v>10</v>
      </c>
      <c r="L29" s="17"/>
      <c r="M29" s="9" t="s">
        <v>10</v>
      </c>
      <c r="N29" s="10"/>
      <c r="O29" s="9" t="s">
        <v>10</v>
      </c>
      <c r="P29" s="10"/>
      <c r="Q29" s="9" t="s">
        <v>10</v>
      </c>
      <c r="R29" s="10"/>
      <c r="S29" s="24"/>
      <c r="T29" s="24"/>
      <c r="U29" s="6" t="s">
        <v>10</v>
      </c>
      <c r="V29" s="24"/>
    </row>
    <row r="30" spans="1:22" ht="22.5" customHeight="1">
      <c r="A30" s="5" t="s">
        <v>61</v>
      </c>
      <c r="B30" s="6" t="s">
        <v>62</v>
      </c>
      <c r="C30" s="10"/>
      <c r="D30" s="10">
        <f>D27+D28+D29</f>
        <v>13034.000000000002</v>
      </c>
      <c r="E30" s="10">
        <f>E27-F28-F29</f>
        <v>194601.89999999997</v>
      </c>
      <c r="F30" s="10"/>
      <c r="G30" s="10">
        <f>G27-H28-H29</f>
        <v>189588.3</v>
      </c>
      <c r="H30" s="10"/>
      <c r="I30" s="10">
        <f>I27-J28-J29</f>
        <v>273893.6</v>
      </c>
      <c r="J30" s="10"/>
      <c r="K30" s="17">
        <f>K27-L29</f>
        <v>161245.3</v>
      </c>
      <c r="L30" s="17" t="s">
        <v>12</v>
      </c>
      <c r="M30" s="10">
        <f>M27-N28-N29</f>
        <v>203603.30000000002</v>
      </c>
      <c r="N30" s="10"/>
      <c r="O30" s="10">
        <f>O27-P28-P29</f>
        <v>163195.6</v>
      </c>
      <c r="P30" s="10"/>
      <c r="Q30" s="10">
        <f>Q27-R28-R29</f>
        <v>192207.80000000002</v>
      </c>
      <c r="R30" s="10"/>
      <c r="S30" s="27" t="s">
        <v>77</v>
      </c>
      <c r="T30" s="12"/>
      <c r="U30" s="24">
        <f>IF((U27-V27-V29)&gt;0,(U27-V27-V29),0)</f>
        <v>157314.44999999998</v>
      </c>
      <c r="V30" s="22">
        <f>IF((V27-U27+V29)&gt;0,(V27-U27+V29),0)</f>
        <v>0</v>
      </c>
    </row>
  </sheetData>
  <sheetProtection/>
  <mergeCells count="12">
    <mergeCell ref="A1:A2"/>
    <mergeCell ref="B1:B2"/>
    <mergeCell ref="E1:F1"/>
    <mergeCell ref="G1:H1"/>
    <mergeCell ref="C1:D1"/>
    <mergeCell ref="I1:J1"/>
    <mergeCell ref="U1:V1"/>
    <mergeCell ref="K1:L1"/>
    <mergeCell ref="Q1:R1"/>
    <mergeCell ref="O1:P1"/>
    <mergeCell ref="M1:N1"/>
    <mergeCell ref="S1:T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nbv</dc:creator>
  <cp:keywords/>
  <dc:description/>
  <cp:lastModifiedBy>RAVSHAN</cp:lastModifiedBy>
  <dcterms:created xsi:type="dcterms:W3CDTF">2010-04-22T11:28:05Z</dcterms:created>
  <dcterms:modified xsi:type="dcterms:W3CDTF">2021-12-28T10:39:05Z</dcterms:modified>
  <cp:category/>
  <cp:version/>
  <cp:contentType/>
  <cp:contentStatus/>
</cp:coreProperties>
</file>